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0730" windowHeight="10845"/>
  </bookViews>
  <sheets>
    <sheet name="Taul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B18" i="1" l="1"/>
  <c r="BC18" i="1" s="1"/>
  <c r="AU18" i="1"/>
  <c r="AT18" i="1"/>
  <c r="AS18" i="1"/>
  <c r="AO18" i="1"/>
  <c r="AN18" i="1"/>
  <c r="AM18" i="1"/>
  <c r="AJ18" i="1"/>
  <c r="AK18" i="1" s="1"/>
  <c r="AE18" i="1"/>
  <c r="AD18" i="1"/>
  <c r="X18" i="1"/>
  <c r="Y18" i="1" s="1"/>
  <c r="R18" i="1"/>
  <c r="S18" i="1" s="1"/>
  <c r="L18" i="1"/>
  <c r="M18" i="1" s="1"/>
  <c r="G18" i="1"/>
  <c r="F18" i="1"/>
  <c r="BH17" i="1"/>
  <c r="BJ17" i="1" s="1"/>
  <c r="BG17" i="1"/>
  <c r="BF17" i="1"/>
  <c r="BE17" i="1"/>
  <c r="BD17" i="1"/>
  <c r="BB17" i="1"/>
  <c r="BA17" i="1"/>
  <c r="BC17" i="1" s="1"/>
  <c r="AZ17" i="1"/>
  <c r="AT17" i="1" s="1"/>
  <c r="AN17" i="1" s="1"/>
  <c r="AY17" i="1"/>
  <c r="AV17" i="1"/>
  <c r="AP17" i="1" s="1"/>
  <c r="AR17" i="1" s="1"/>
  <c r="AS17" i="1"/>
  <c r="AM17" i="1" s="1"/>
  <c r="AJ17" i="1"/>
  <c r="AK17" i="1" s="1"/>
  <c r="AI17" i="1"/>
  <c r="AH17" i="1"/>
  <c r="AG17" i="1"/>
  <c r="AF17" i="1"/>
  <c r="AD17" i="1"/>
  <c r="AC17" i="1"/>
  <c r="AE17" i="1" s="1"/>
  <c r="AB17" i="1"/>
  <c r="AA17" i="1"/>
  <c r="X17" i="1"/>
  <c r="Y17" i="1" s="1"/>
  <c r="W17" i="1"/>
  <c r="V17" i="1"/>
  <c r="U17" i="1"/>
  <c r="T17" i="1"/>
  <c r="R17" i="1"/>
  <c r="Q17" i="1"/>
  <c r="S17" i="1" s="1"/>
  <c r="P17" i="1"/>
  <c r="O17" i="1"/>
  <c r="L17" i="1"/>
  <c r="M17" i="1" s="1"/>
  <c r="K17" i="1"/>
  <c r="J17" i="1"/>
  <c r="I17" i="1"/>
  <c r="H17" i="1"/>
  <c r="F17" i="1"/>
  <c r="E17" i="1"/>
  <c r="G17" i="1" s="1"/>
  <c r="D17" i="1"/>
  <c r="C17" i="1"/>
  <c r="BH16" i="1"/>
  <c r="BJ16" i="1" s="1"/>
  <c r="BB16" i="1"/>
  <c r="BC16" i="1" s="1"/>
  <c r="AU16" i="1"/>
  <c r="AT16" i="1"/>
  <c r="AS16" i="1"/>
  <c r="AO16" i="1"/>
  <c r="AN16" i="1"/>
  <c r="AM16" i="1"/>
  <c r="AJ16" i="1"/>
  <c r="AK16" i="1" s="1"/>
  <c r="AE16" i="1"/>
  <c r="AD16" i="1"/>
  <c r="X16" i="1"/>
  <c r="AP16" i="1" s="1"/>
  <c r="AQ16" i="1" s="1"/>
  <c r="R16" i="1"/>
  <c r="S16" i="1" s="1"/>
  <c r="N16" i="1"/>
  <c r="L16" i="1"/>
  <c r="M16" i="1" s="1"/>
  <c r="G16" i="1"/>
  <c r="F16" i="1"/>
  <c r="BH18" i="1" l="1"/>
  <c r="H16" i="1"/>
  <c r="Y16" i="1"/>
  <c r="AF16" i="1"/>
  <c r="BI17" i="1"/>
  <c r="T16" i="1"/>
  <c r="BD16" i="1"/>
  <c r="AU17" i="1"/>
  <c r="AL16" i="1"/>
  <c r="BI16" i="1"/>
  <c r="Z16" i="1"/>
  <c r="AR16" i="1"/>
  <c r="AV16" i="1"/>
  <c r="AW16" i="1" s="1"/>
  <c r="N17" i="1"/>
  <c r="Z17" i="1"/>
  <c r="AL17" i="1"/>
  <c r="AX17" i="1"/>
  <c r="BJ18" i="1" l="1"/>
  <c r="Z18" i="1"/>
  <c r="AF18" i="1"/>
  <c r="H18" i="1"/>
  <c r="AX18" i="1"/>
  <c r="AL18" i="1"/>
  <c r="BD18" i="1"/>
  <c r="T18" i="1"/>
  <c r="BI18" i="1"/>
  <c r="N18" i="1"/>
  <c r="AV18" i="1"/>
  <c r="AW18" i="1" s="1"/>
  <c r="AW17" i="1"/>
  <c r="AO17" i="1"/>
  <c r="AQ17" i="1" s="1"/>
  <c r="AP18" i="1"/>
  <c r="AQ18" i="1" s="1"/>
  <c r="AX16" i="1"/>
  <c r="AR18" i="1" l="1"/>
</calcChain>
</file>

<file path=xl/sharedStrings.xml><?xml version="1.0" encoding="utf-8"?>
<sst xmlns="http://schemas.openxmlformats.org/spreadsheetml/2006/main" count="57" uniqueCount="39">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</sst>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KY\3_Prosessit\Rahavirtojen%20hallinta\5_Kassavirtojen%20ennustaminen\Verotulojen%20analysointi\Toimialakohtaiset%20excelit\Henkil&#246;asiakkaiden%20ennakonpid&#228;tysten%20bruttokertym&#228;%20toimialoitt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ivistetty taulukko"/>
      <sheetName val="Taulukko"/>
      <sheetName val="2014"/>
      <sheetName val="Joulukuu"/>
      <sheetName val="Marraskuu"/>
      <sheetName val="Lokakuu"/>
      <sheetName val="Syyskuu"/>
      <sheetName val="Elokuu"/>
      <sheetName val="Heinäkuu"/>
      <sheetName val="Kesäkuu"/>
      <sheetName val="Toukokuu"/>
      <sheetName val="Huhtikuu"/>
      <sheetName val="Maaliskuu"/>
      <sheetName val="Helmikuu"/>
      <sheetName val="Tammikuu"/>
    </sheetNames>
    <sheetDataSet>
      <sheetData sheetId="0"/>
      <sheetData sheetId="1">
        <row r="16">
          <cell r="EB16">
            <v>2225.4382579499998</v>
          </cell>
        </row>
        <row r="17">
          <cell r="O17">
            <v>3478.0470309999996</v>
          </cell>
          <cell r="P17">
            <v>3522.3881399999996</v>
          </cell>
          <cell r="Q17">
            <v>3433.1395829999997</v>
          </cell>
          <cell r="R17">
            <v>3388.2181689999998</v>
          </cell>
          <cell r="AG17">
            <v>1175.1923300000001</v>
          </cell>
          <cell r="AH17">
            <v>1246.9663860000001</v>
          </cell>
          <cell r="AI17">
            <v>1285.3525619999998</v>
          </cell>
          <cell r="AJ17">
            <v>1320.3119040000001</v>
          </cell>
          <cell r="AM17">
            <v>2052.3485029999997</v>
          </cell>
          <cell r="AN17">
            <v>2102.2705940000001</v>
          </cell>
          <cell r="AO17">
            <v>2175.9672170000003</v>
          </cell>
          <cell r="AP17">
            <v>2219.951294</v>
          </cell>
          <cell r="BK17">
            <v>1302.0557719999999</v>
          </cell>
          <cell r="BL17">
            <v>1330.0100179999999</v>
          </cell>
          <cell r="BM17">
            <v>1374.3589880000002</v>
          </cell>
          <cell r="BN17">
            <v>1409.900531</v>
          </cell>
          <cell r="CI17">
            <v>3630.9843109999997</v>
          </cell>
          <cell r="CJ17">
            <v>3618.0642909999997</v>
          </cell>
          <cell r="CK17">
            <v>3776.5968809999999</v>
          </cell>
          <cell r="CL17">
            <v>3827.3614699999998</v>
          </cell>
          <cell r="CO17">
            <v>5312.1546220000009</v>
          </cell>
          <cell r="CP17">
            <v>5751.7569139999996</v>
          </cell>
          <cell r="CQ17">
            <v>6411.7794819999999</v>
          </cell>
          <cell r="CR17">
            <v>6951.8943559999998</v>
          </cell>
          <cell r="DA17">
            <v>1446.10302</v>
          </cell>
          <cell r="DB17">
            <v>1516.9726500000004</v>
          </cell>
          <cell r="DC17">
            <v>1620.7276929999998</v>
          </cell>
          <cell r="DD17">
            <v>1701.009043</v>
          </cell>
          <cell r="DY17">
            <v>24845.666325439997</v>
          </cell>
          <cell r="DZ17">
            <v>25731.032364199997</v>
          </cell>
          <cell r="EA17">
            <v>26974.75943211</v>
          </cell>
          <cell r="EB17">
            <v>27933.64275151</v>
          </cell>
        </row>
      </sheetData>
      <sheetData sheetId="2">
        <row r="14">
          <cell r="E14">
            <v>244856448</v>
          </cell>
          <cell r="H14">
            <v>108400180</v>
          </cell>
          <cell r="I14">
            <v>175017729</v>
          </cell>
          <cell r="M14">
            <v>104761399</v>
          </cell>
          <cell r="Q14">
            <v>295888325</v>
          </cell>
          <cell r="R14">
            <v>582276591</v>
          </cell>
          <cell r="T14">
            <v>135084952</v>
          </cell>
        </row>
        <row r="15">
          <cell r="E15">
            <v>3388218169</v>
          </cell>
          <cell r="H15">
            <v>1320311904</v>
          </cell>
          <cell r="I15">
            <v>2219951294</v>
          </cell>
          <cell r="M15">
            <v>1409900531</v>
          </cell>
          <cell r="Q15">
            <v>3827361470</v>
          </cell>
          <cell r="R15">
            <v>6951894356</v>
          </cell>
          <cell r="T15">
            <v>1701009043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AX4" activePane="bottomRight" state="frozen"/>
      <selection pane="topRight" activeCell="C1" sqref="C1"/>
      <selection pane="bottomLeft" activeCell="A4" sqref="A4"/>
      <selection pane="bottomRight" activeCell="BM17" sqref="BM1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2"/>
      <c r="B1" s="43"/>
      <c r="C1" s="45" t="s">
        <v>0</v>
      </c>
      <c r="D1" s="46"/>
      <c r="E1" s="46"/>
      <c r="F1" s="46"/>
      <c r="G1" s="46"/>
      <c r="H1" s="47"/>
      <c r="I1" s="45" t="s">
        <v>1</v>
      </c>
      <c r="J1" s="46"/>
      <c r="K1" s="46"/>
      <c r="L1" s="46"/>
      <c r="M1" s="46"/>
      <c r="N1" s="47"/>
      <c r="O1" s="45" t="s">
        <v>27</v>
      </c>
      <c r="P1" s="46"/>
      <c r="Q1" s="46"/>
      <c r="R1" s="46"/>
      <c r="S1" s="46"/>
      <c r="T1" s="47"/>
      <c r="U1" s="45" t="s">
        <v>2</v>
      </c>
      <c r="V1" s="46"/>
      <c r="W1" s="46"/>
      <c r="X1" s="46"/>
      <c r="Y1" s="46"/>
      <c r="Z1" s="47"/>
      <c r="AA1" s="45" t="s">
        <v>28</v>
      </c>
      <c r="AB1" s="46"/>
      <c r="AC1" s="46"/>
      <c r="AD1" s="46"/>
      <c r="AE1" s="46"/>
      <c r="AF1" s="47"/>
      <c r="AG1" s="45" t="s">
        <v>3</v>
      </c>
      <c r="AH1" s="46"/>
      <c r="AI1" s="46"/>
      <c r="AJ1" s="46"/>
      <c r="AK1" s="46"/>
      <c r="AL1" s="47"/>
      <c r="AM1" s="45" t="s">
        <v>26</v>
      </c>
      <c r="AN1" s="46"/>
      <c r="AO1" s="46"/>
      <c r="AP1" s="46"/>
      <c r="AQ1" s="46"/>
      <c r="AR1" s="47"/>
      <c r="AS1" s="45" t="s">
        <v>36</v>
      </c>
      <c r="AT1" s="46"/>
      <c r="AU1" s="46"/>
      <c r="AV1" s="46"/>
      <c r="AW1" s="46"/>
      <c r="AX1" s="47"/>
      <c r="AY1" s="45" t="s">
        <v>30</v>
      </c>
      <c r="AZ1" s="46"/>
      <c r="BA1" s="46"/>
      <c r="BB1" s="46"/>
      <c r="BC1" s="46"/>
      <c r="BD1" s="47"/>
      <c r="BE1" s="45" t="s">
        <v>4</v>
      </c>
      <c r="BF1" s="46"/>
      <c r="BG1" s="46"/>
      <c r="BH1" s="46"/>
      <c r="BI1" s="46"/>
      <c r="BJ1" s="47"/>
    </row>
    <row r="2" spans="1:90" s="35" customFormat="1" ht="31.15" customHeight="1" x14ac:dyDescent="0.2">
      <c r="A2" s="42"/>
      <c r="B2" s="43"/>
      <c r="C2" s="45"/>
      <c r="D2" s="46"/>
      <c r="E2" s="46"/>
      <c r="F2" s="46"/>
      <c r="G2" s="46"/>
      <c r="H2" s="47"/>
      <c r="I2" s="45"/>
      <c r="J2" s="46"/>
      <c r="K2" s="46"/>
      <c r="L2" s="46"/>
      <c r="M2" s="46"/>
      <c r="N2" s="47"/>
      <c r="O2" s="45"/>
      <c r="P2" s="46"/>
      <c r="Q2" s="46"/>
      <c r="R2" s="46"/>
      <c r="S2" s="46"/>
      <c r="T2" s="47"/>
      <c r="U2" s="45"/>
      <c r="V2" s="46"/>
      <c r="W2" s="46"/>
      <c r="X2" s="46"/>
      <c r="Y2" s="46"/>
      <c r="Z2" s="47"/>
      <c r="AA2" s="45"/>
      <c r="AB2" s="46"/>
      <c r="AC2" s="46"/>
      <c r="AD2" s="46"/>
      <c r="AE2" s="46"/>
      <c r="AF2" s="47"/>
      <c r="AG2" s="45"/>
      <c r="AH2" s="46"/>
      <c r="AI2" s="46"/>
      <c r="AJ2" s="46"/>
      <c r="AK2" s="46"/>
      <c r="AL2" s="47"/>
      <c r="AM2" s="45"/>
      <c r="AN2" s="46"/>
      <c r="AO2" s="46"/>
      <c r="AP2" s="46"/>
      <c r="AQ2" s="46"/>
      <c r="AR2" s="47"/>
      <c r="AS2" s="45"/>
      <c r="AT2" s="46"/>
      <c r="AU2" s="46"/>
      <c r="AV2" s="46"/>
      <c r="AW2" s="46"/>
      <c r="AX2" s="47"/>
      <c r="AY2" s="45"/>
      <c r="AZ2" s="46"/>
      <c r="BA2" s="46"/>
      <c r="BB2" s="46"/>
      <c r="BC2" s="46"/>
      <c r="BD2" s="47"/>
      <c r="BE2" s="45"/>
      <c r="BF2" s="46"/>
      <c r="BG2" s="46"/>
      <c r="BH2" s="46"/>
      <c r="BI2" s="46"/>
      <c r="BJ2" s="47"/>
    </row>
    <row r="3" spans="1:90" s="36" customFormat="1" ht="15.6" customHeight="1" x14ac:dyDescent="0.25">
      <c r="A3" s="44"/>
      <c r="B3" s="1" t="s">
        <v>5</v>
      </c>
      <c r="C3" s="48" t="s">
        <v>6</v>
      </c>
      <c r="D3" s="49"/>
      <c r="E3" s="49"/>
      <c r="F3" s="49"/>
      <c r="G3" s="49"/>
      <c r="H3" s="50"/>
      <c r="I3" s="48" t="s">
        <v>7</v>
      </c>
      <c r="J3" s="49"/>
      <c r="K3" s="49"/>
      <c r="L3" s="49"/>
      <c r="M3" s="49"/>
      <c r="N3" s="50"/>
      <c r="O3" s="48" t="s">
        <v>8</v>
      </c>
      <c r="P3" s="49"/>
      <c r="Q3" s="49"/>
      <c r="R3" s="49"/>
      <c r="S3" s="49"/>
      <c r="T3" s="50"/>
      <c r="U3" s="48" t="s">
        <v>9</v>
      </c>
      <c r="V3" s="49"/>
      <c r="W3" s="49"/>
      <c r="X3" s="49"/>
      <c r="Y3" s="49"/>
      <c r="Z3" s="50"/>
      <c r="AA3" s="48" t="s">
        <v>29</v>
      </c>
      <c r="AB3" s="49"/>
      <c r="AC3" s="49"/>
      <c r="AD3" s="49"/>
      <c r="AE3" s="49"/>
      <c r="AF3" s="50"/>
      <c r="AG3" s="48" t="s">
        <v>10</v>
      </c>
      <c r="AH3" s="49"/>
      <c r="AI3" s="49"/>
      <c r="AJ3" s="49"/>
      <c r="AK3" s="49"/>
      <c r="AL3" s="50"/>
      <c r="AM3" s="48"/>
      <c r="AN3" s="49"/>
      <c r="AO3" s="49"/>
      <c r="AP3" s="49"/>
      <c r="AQ3" s="49"/>
      <c r="AR3" s="50"/>
      <c r="AS3" s="48"/>
      <c r="AT3" s="49"/>
      <c r="AU3" s="49"/>
      <c r="AV3" s="49"/>
      <c r="AW3" s="49"/>
      <c r="AX3" s="50"/>
      <c r="AY3" s="48" t="s">
        <v>31</v>
      </c>
      <c r="AZ3" s="49"/>
      <c r="BA3" s="49"/>
      <c r="BB3" s="49"/>
      <c r="BC3" s="49"/>
      <c r="BD3" s="50"/>
      <c r="BE3" s="48"/>
      <c r="BF3" s="49"/>
      <c r="BG3" s="49"/>
      <c r="BH3" s="49"/>
      <c r="BI3" s="49"/>
      <c r="BJ3" s="50"/>
    </row>
    <row r="4" spans="1:90" s="35" customFormat="1" ht="15.75" x14ac:dyDescent="0.25">
      <c r="A4" s="44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51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51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51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51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51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51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51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51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51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9">
        <v>0.61057535936363505</v>
      </c>
      <c r="H13" s="20">
        <v>11.716569437298235</v>
      </c>
      <c r="I13" s="17">
        <v>96.763035000000002</v>
      </c>
      <c r="J13" s="18">
        <v>107.849453</v>
      </c>
      <c r="K13" s="18">
        <v>113.124774</v>
      </c>
      <c r="L13" s="18">
        <v>114.74373300000001</v>
      </c>
      <c r="M13" s="19">
        <v>1.4311268369915187</v>
      </c>
      <c r="N13" s="20">
        <v>5.1337313699752078</v>
      </c>
      <c r="O13" s="17">
        <v>165.94296199999999</v>
      </c>
      <c r="P13" s="18">
        <v>167.75784899999999</v>
      </c>
      <c r="Q13" s="18">
        <v>177.75230999999999</v>
      </c>
      <c r="R13" s="18">
        <v>179.47997599999999</v>
      </c>
      <c r="S13" s="19">
        <v>0.97195136310746078</v>
      </c>
      <c r="T13" s="20">
        <v>8.0300854694486645</v>
      </c>
      <c r="U13" s="17">
        <v>99.165406000000004</v>
      </c>
      <c r="V13" s="18">
        <v>97.538827999999995</v>
      </c>
      <c r="W13" s="18">
        <v>101.96413099999999</v>
      </c>
      <c r="X13" s="18">
        <v>105.41699300000001</v>
      </c>
      <c r="Y13" s="19">
        <v>3.3863496566258289</v>
      </c>
      <c r="Z13" s="20">
        <v>4.7164451577722062</v>
      </c>
      <c r="AA13" s="17">
        <v>269.13666599999999</v>
      </c>
      <c r="AB13" s="18">
        <v>272.28412300000002</v>
      </c>
      <c r="AC13" s="18">
        <v>283.78106000000002</v>
      </c>
      <c r="AD13" s="18">
        <v>288.15951999999999</v>
      </c>
      <c r="AE13" s="19">
        <v>1.5429007136698838</v>
      </c>
      <c r="AF13" s="20">
        <v>12.892499910047359</v>
      </c>
      <c r="AG13" s="17">
        <v>121.190341</v>
      </c>
      <c r="AH13" s="18">
        <v>126.832674</v>
      </c>
      <c r="AI13" s="18">
        <v>135.45050800000001</v>
      </c>
      <c r="AJ13" s="18">
        <v>137.62228200000001</v>
      </c>
      <c r="AK13" s="19">
        <v>1.603370878461378</v>
      </c>
      <c r="AL13" s="20">
        <v>6.157336944153406</v>
      </c>
      <c r="AM13" s="17">
        <v>510.61294314000003</v>
      </c>
      <c r="AN13" s="18">
        <v>529.15971857</v>
      </c>
      <c r="AO13" s="18">
        <v>547.36117132999993</v>
      </c>
      <c r="AP13" s="18">
        <v>565.4520926500004</v>
      </c>
      <c r="AQ13" s="19">
        <v>3.3051159394522673</v>
      </c>
      <c r="AR13" s="20">
        <v>25.298803432301042</v>
      </c>
      <c r="AS13" s="17">
        <v>1529.60185314</v>
      </c>
      <c r="AT13" s="18">
        <v>1576.7127815700001</v>
      </c>
      <c r="AU13" s="18">
        <v>1619.7210713299999</v>
      </c>
      <c r="AV13" s="18">
        <v>1652.7509626500002</v>
      </c>
      <c r="AW13" s="19">
        <v>2.0392332917468678</v>
      </c>
      <c r="AX13" s="20">
        <v>73.94547172099611</v>
      </c>
      <c r="AY13" s="17">
        <v>449.29881699999999</v>
      </c>
      <c r="AZ13" s="18">
        <v>486.72397100000001</v>
      </c>
      <c r="BA13" s="18">
        <v>542.828217</v>
      </c>
      <c r="BB13" s="18">
        <v>582.343255</v>
      </c>
      <c r="BC13" s="19">
        <v>7.2794738303001676</v>
      </c>
      <c r="BD13" s="20">
        <v>26.054528279003886</v>
      </c>
      <c r="BE13" s="17">
        <v>1978.9006701399999</v>
      </c>
      <c r="BF13" s="18">
        <v>2063.43675257</v>
      </c>
      <c r="BG13" s="18">
        <v>2162.5492883299999</v>
      </c>
      <c r="BH13" s="18">
        <v>2235.0942176500002</v>
      </c>
      <c r="BI13" s="19">
        <v>3.3546023534114338</v>
      </c>
      <c r="BJ13" s="20">
        <v>100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51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4">
        <v>-3.014388242591874</v>
      </c>
      <c r="H14" s="15">
        <v>11.085297715079543</v>
      </c>
      <c r="I14" s="12">
        <v>106.40733299999999</v>
      </c>
      <c r="J14" s="13">
        <v>102.55464000000001</v>
      </c>
      <c r="K14" s="13">
        <v>105.59369</v>
      </c>
      <c r="L14" s="13">
        <v>108.992761</v>
      </c>
      <c r="M14" s="14">
        <v>3.2190095828642851</v>
      </c>
      <c r="N14" s="15">
        <v>4.85500724310198</v>
      </c>
      <c r="O14" s="12">
        <v>162.08010899999999</v>
      </c>
      <c r="P14" s="13">
        <v>162.20567199999999</v>
      </c>
      <c r="Q14" s="13">
        <v>171.47089800000001</v>
      </c>
      <c r="R14" s="13">
        <v>172.257059</v>
      </c>
      <c r="S14" s="14">
        <v>0.45848071548560548</v>
      </c>
      <c r="T14" s="15">
        <v>7.6730716925360305</v>
      </c>
      <c r="U14" s="12">
        <v>109.302181</v>
      </c>
      <c r="V14" s="13">
        <v>111.11322800000001</v>
      </c>
      <c r="W14" s="13">
        <v>116.233126</v>
      </c>
      <c r="X14" s="13">
        <v>122.029304</v>
      </c>
      <c r="Y14" s="14">
        <v>4.9866834003931011</v>
      </c>
      <c r="Z14" s="15">
        <v>5.4357110449811747</v>
      </c>
      <c r="AA14" s="12">
        <v>274.13386400000002</v>
      </c>
      <c r="AB14" s="13">
        <v>273.59479199999998</v>
      </c>
      <c r="AC14" s="13">
        <v>291.387001</v>
      </c>
      <c r="AD14" s="13">
        <v>294.13910199999998</v>
      </c>
      <c r="AE14" s="14">
        <v>0.9444831068493621</v>
      </c>
      <c r="AF14" s="15">
        <v>13.102223098004757</v>
      </c>
      <c r="AG14" s="12">
        <v>114.19619</v>
      </c>
      <c r="AH14" s="13">
        <v>115.11236</v>
      </c>
      <c r="AI14" s="13">
        <v>126.785021</v>
      </c>
      <c r="AJ14" s="13">
        <v>138.55876900000001</v>
      </c>
      <c r="AK14" s="14">
        <v>9.286387230239141</v>
      </c>
      <c r="AL14" s="15">
        <v>6.1720046443294905</v>
      </c>
      <c r="AM14" s="12">
        <v>519.25831904999995</v>
      </c>
      <c r="AN14" s="13">
        <v>523.09816639999985</v>
      </c>
      <c r="AO14" s="13">
        <v>544.57141405999982</v>
      </c>
      <c r="AP14" s="13">
        <v>578.61594471000012</v>
      </c>
      <c r="AQ14" s="14">
        <v>6.2516191212066339</v>
      </c>
      <c r="AR14" s="15">
        <v>25.774047530930471</v>
      </c>
      <c r="AS14" s="12">
        <v>1561.52677705</v>
      </c>
      <c r="AT14" s="13">
        <v>1547.7493504000001</v>
      </c>
      <c r="AU14" s="13">
        <v>1612.6359340600002</v>
      </c>
      <c r="AV14" s="13">
        <v>1663.4529607100001</v>
      </c>
      <c r="AW14" s="14">
        <v>3.1511778682781837</v>
      </c>
      <c r="AX14" s="15">
        <v>74.097362968963438</v>
      </c>
      <c r="AY14" s="12">
        <v>449.12462900000003</v>
      </c>
      <c r="AZ14" s="13">
        <v>477.33618999999999</v>
      </c>
      <c r="BA14" s="13">
        <v>537.37326700000006</v>
      </c>
      <c r="BB14" s="13">
        <v>581.50272199999995</v>
      </c>
      <c r="BC14" s="14">
        <v>8.2120674231455375</v>
      </c>
      <c r="BD14" s="15">
        <v>25.902637031036551</v>
      </c>
      <c r="BE14" s="12">
        <v>2010.6514060499999</v>
      </c>
      <c r="BF14" s="13">
        <v>2025.0855404000001</v>
      </c>
      <c r="BG14" s="13">
        <v>2150.0092010600001</v>
      </c>
      <c r="BH14" s="13">
        <v>2244.95568271</v>
      </c>
      <c r="BI14" s="14">
        <v>4.4160965266190146</v>
      </c>
      <c r="BJ14" s="15">
        <v>100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51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9">
        <v>3.6812271438325972</v>
      </c>
      <c r="H15" s="20">
        <v>11.557292463443536</v>
      </c>
      <c r="I15" s="17">
        <v>100.202448</v>
      </c>
      <c r="J15" s="18">
        <v>102.928583</v>
      </c>
      <c r="K15" s="18">
        <v>108.271593</v>
      </c>
      <c r="L15" s="18">
        <v>118.797343</v>
      </c>
      <c r="M15" s="19">
        <v>9.7216173775147112</v>
      </c>
      <c r="N15" s="20">
        <v>5.2322338554578645</v>
      </c>
      <c r="O15" s="17">
        <v>159.21660600000001</v>
      </c>
      <c r="P15" s="18">
        <v>162.82831300000001</v>
      </c>
      <c r="Q15" s="18">
        <v>171.17055500000001</v>
      </c>
      <c r="R15" s="18">
        <v>172.290099</v>
      </c>
      <c r="S15" s="19">
        <v>0.65405174388783782</v>
      </c>
      <c r="T15" s="20">
        <v>7.5882344350747575</v>
      </c>
      <c r="U15" s="17">
        <v>104.902479</v>
      </c>
      <c r="V15" s="18">
        <v>105.38823499999999</v>
      </c>
      <c r="W15" s="18">
        <v>110.88982900000001</v>
      </c>
      <c r="X15" s="18">
        <v>118.37014499999999</v>
      </c>
      <c r="Y15" s="19">
        <v>6.7457187619975381</v>
      </c>
      <c r="Z15" s="20">
        <v>5.2134186211930382</v>
      </c>
      <c r="AA15" s="17">
        <v>274.79230899999999</v>
      </c>
      <c r="AB15" s="18">
        <v>281.49656499999998</v>
      </c>
      <c r="AC15" s="18">
        <v>294.677234</v>
      </c>
      <c r="AD15" s="18">
        <v>299.66495300000003</v>
      </c>
      <c r="AE15" s="19">
        <v>1.6926041188509415</v>
      </c>
      <c r="AF15" s="20">
        <v>13.198250674518789</v>
      </c>
      <c r="AG15" s="17">
        <v>113.42612800000001</v>
      </c>
      <c r="AH15" s="18">
        <v>119.620687</v>
      </c>
      <c r="AI15" s="18">
        <v>131.281992</v>
      </c>
      <c r="AJ15" s="18">
        <v>133.59537700000001</v>
      </c>
      <c r="AK15" s="19">
        <v>1.7621495261894038</v>
      </c>
      <c r="AL15" s="20">
        <v>5.8839889581710336</v>
      </c>
      <c r="AM15" s="17">
        <v>508.96318737000018</v>
      </c>
      <c r="AN15" s="18">
        <v>525.62537466999981</v>
      </c>
      <c r="AO15" s="18">
        <v>546.22725956999966</v>
      </c>
      <c r="AP15" s="18">
        <v>569.86939477999954</v>
      </c>
      <c r="AQ15" s="19">
        <v>4.3282598581058389</v>
      </c>
      <c r="AR15" s="20">
        <v>25.098961519343042</v>
      </c>
      <c r="AS15" s="17">
        <v>1525.8626073700002</v>
      </c>
      <c r="AT15" s="18">
        <v>1582.7786586699997</v>
      </c>
      <c r="AU15" s="18">
        <v>1615.6087945699996</v>
      </c>
      <c r="AV15" s="18">
        <v>1674.9944737799997</v>
      </c>
      <c r="AW15" s="19">
        <v>3.6757462208421412</v>
      </c>
      <c r="AX15" s="20">
        <v>73.77238052720206</v>
      </c>
      <c r="AY15" s="17">
        <v>446.20425399999999</v>
      </c>
      <c r="AZ15" s="18">
        <v>488.53375199999999</v>
      </c>
      <c r="BA15" s="18">
        <v>550.08462899999995</v>
      </c>
      <c r="BB15" s="18">
        <v>595.49545999999998</v>
      </c>
      <c r="BC15" s="19">
        <v>8.2552444852990128</v>
      </c>
      <c r="BD15" s="20">
        <v>26.227619472797926</v>
      </c>
      <c r="BE15" s="17">
        <v>1972.0668613700002</v>
      </c>
      <c r="BF15" s="18">
        <v>2071.3124106699997</v>
      </c>
      <c r="BG15" s="18">
        <v>2165.6934235699996</v>
      </c>
      <c r="BH15" s="18">
        <v>2270.4899337799998</v>
      </c>
      <c r="BI15" s="19">
        <v>4.838935606926773</v>
      </c>
      <c r="BJ15" s="20">
        <v>100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51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>
        <f>IF('[1]2014'!E14="","",'[1]2014'!E14/1000000)</f>
        <v>244.856448</v>
      </c>
      <c r="G16" s="33">
        <f t="shared" ref="G16:G18" si="0">IF(OR(E16="",F16=""),"",(F16-E16)/E16*100)</f>
        <v>-8.5062067422263361</v>
      </c>
      <c r="H16" s="34">
        <f>IF(OR($BH$16="",F16=""),"",F16/$BH$16*100)</f>
        <v>11.00261699578912</v>
      </c>
      <c r="I16" s="31">
        <v>99.227248000000003</v>
      </c>
      <c r="J16" s="32">
        <v>106.77534900000001</v>
      </c>
      <c r="K16" s="32">
        <v>111.28428700000001</v>
      </c>
      <c r="L16" s="32">
        <f>IF('[1]2014'!H14="","",'[1]2014'!H14/1000000)</f>
        <v>108.40018000000001</v>
      </c>
      <c r="M16" s="33">
        <f t="shared" ref="M16:M18" si="1">IF(OR(K16="",L16=""),"",(L16-K16)/K16*100)</f>
        <v>-2.5916569874774864</v>
      </c>
      <c r="N16" s="34">
        <f>IF(OR($BH$16="",L16=""),"",L16/$BH$16*100)</f>
        <v>4.870958770154993</v>
      </c>
      <c r="O16" s="31">
        <v>161.512642</v>
      </c>
      <c r="P16" s="32">
        <v>162.532926</v>
      </c>
      <c r="Q16" s="32">
        <v>170.67183</v>
      </c>
      <c r="R16" s="32">
        <f>IF('[1]2014'!I14="","",'[1]2014'!I14/1000000)</f>
        <v>175.017729</v>
      </c>
      <c r="S16" s="33">
        <f t="shared" ref="S16:S18" si="2">IF(OR(Q16="",R16=""),"",(R16-Q16)/Q16*100)</f>
        <v>2.5463481583340397</v>
      </c>
      <c r="T16" s="34">
        <f>IF(OR($BH$16="",R16=""),"",R16/$BH$16*100)</f>
        <v>7.8644162952972945</v>
      </c>
      <c r="U16" s="31">
        <v>100.69670000000001</v>
      </c>
      <c r="V16" s="32">
        <v>102.747632</v>
      </c>
      <c r="W16" s="32">
        <v>103.044302</v>
      </c>
      <c r="X16" s="32">
        <f>IF('[1]2014'!M14="","",'[1]2014'!M14/1000000)</f>
        <v>104.761399</v>
      </c>
      <c r="Y16" s="33">
        <f t="shared" ref="Y16:Y18" si="3">IF(OR(W16="",X16=""),"",(X16-W16)/W16*100)</f>
        <v>1.6663677337539686</v>
      </c>
      <c r="Z16" s="34">
        <f>IF(OR($BH$16="",X16=""),"",X16/$BH$16*100)</f>
        <v>4.7074502573035995</v>
      </c>
      <c r="AA16" s="31">
        <v>279.10723100000001</v>
      </c>
      <c r="AB16" s="32">
        <v>282.20556399999998</v>
      </c>
      <c r="AC16" s="32">
        <v>295.95253300000002</v>
      </c>
      <c r="AD16" s="32">
        <f>IF('[1]2014'!Q14="","",'[1]2014'!Q14/1000000)</f>
        <v>295.88832500000001</v>
      </c>
      <c r="AE16" s="33">
        <f t="shared" ref="AE16:AE18" si="4">IF(OR(AC16="",AD16=""),"",(AD16-AC16)/AC16*100)</f>
        <v>-2.169537099383698E-2</v>
      </c>
      <c r="AF16" s="34">
        <f>IF(OR($BH$16="",AD16=""),"",AD16/$BH$16*100)</f>
        <v>13.29573282669107</v>
      </c>
      <c r="AG16" s="31">
        <v>115.664768</v>
      </c>
      <c r="AH16" s="32">
        <v>122.08011399999999</v>
      </c>
      <c r="AI16" s="32">
        <v>126.71145199999999</v>
      </c>
      <c r="AJ16" s="32">
        <f>IF('[1]2014'!T14="","",'[1]2014'!T14/1000000)</f>
        <v>135.08495199999999</v>
      </c>
      <c r="AK16" s="33">
        <f t="shared" ref="AK16:AK18" si="5">IF(OR(AI16="",AJ16=""),"",(AJ16-AI16)/AI16*100)</f>
        <v>6.6083214009732867</v>
      </c>
      <c r="AL16" s="34">
        <f>IF(OR($BH$16="",AJ16=""),"",AJ16/$BH$16*100)</f>
        <v>6.0700381831503059</v>
      </c>
      <c r="AM16" s="31">
        <f t="shared" ref="AM16:AP18" si="6">IF(OR(AG16="",AY16="",AA16="",U16="",O16="",I16="",C16=""),"",(BE16-AG16-AY16-AA16-U16-O16-I16-C16))</f>
        <v>519.01598126999966</v>
      </c>
      <c r="AN16" s="32">
        <f t="shared" si="6"/>
        <v>529.30026751999992</v>
      </c>
      <c r="AO16" s="32">
        <f t="shared" si="6"/>
        <v>554.1201571900001</v>
      </c>
      <c r="AP16" s="32">
        <f t="shared" si="6"/>
        <v>579.15263394999943</v>
      </c>
      <c r="AQ16" s="33">
        <f t="shared" ref="AQ16:AQ18" si="7">IF(OR(AO16="",AP16=""),"",(AP16-AO16)/AO16*100)</f>
        <v>4.5175178046114715</v>
      </c>
      <c r="AR16" s="34">
        <f>IF(OR($BH$16="",AP16=""),"",AP16/$BH$16*100)</f>
        <v>26.024205878598298</v>
      </c>
      <c r="AS16" s="31">
        <f t="shared" ref="AS16:AU18" si="8">BE16-AY16</f>
        <v>1527.7493572699998</v>
      </c>
      <c r="AT16" s="32">
        <f t="shared" si="8"/>
        <v>1576.5014465199999</v>
      </c>
      <c r="AU16" s="32">
        <f t="shared" si="8"/>
        <v>1629.4053901899999</v>
      </c>
      <c r="AV16" s="32">
        <f t="shared" ref="AV16:AV18" si="9">IF(BB16="","",BH16-BB16)</f>
        <v>1643.1616669499997</v>
      </c>
      <c r="AW16" s="33">
        <f t="shared" ref="AW16:AW18" si="10">IF(OR(AU16="",AV16=""),"",(AV16-AU16)/AU16*100)</f>
        <v>0.8442513350465648</v>
      </c>
      <c r="AX16" s="34">
        <f>IF(OR($BH$16="",AV16=""),"",AV16/$BH$16*100)</f>
        <v>73.835419206984696</v>
      </c>
      <c r="AY16" s="31">
        <v>449.21619600000002</v>
      </c>
      <c r="AZ16" s="32">
        <v>489.974649</v>
      </c>
      <c r="BA16" s="32">
        <v>545.98358699999994</v>
      </c>
      <c r="BB16" s="32">
        <f>IF('[1]2014'!R14="","",'[1]2014'!R14/1000000)</f>
        <v>582.27659100000005</v>
      </c>
      <c r="BC16" s="33">
        <f t="shared" ref="BC16:BC18" si="11">IF(OR(BA16="",BB16=""),"",(BB16-BA16)/BA16*100)</f>
        <v>6.6472701495329227</v>
      </c>
      <c r="BD16" s="34">
        <f>IF(OR($BH$16="",BB16=""),"",BB16/$BH$16*100)</f>
        <v>26.164580793015308</v>
      </c>
      <c r="BE16" s="31">
        <v>1976.9655532699999</v>
      </c>
      <c r="BF16" s="32">
        <v>2066.4760955199999</v>
      </c>
      <c r="BG16" s="32">
        <v>2175.3889771899999</v>
      </c>
      <c r="BH16" s="32">
        <f>IF([1]Taulukko!EB16="","",[1]Taulukko!EB16)</f>
        <v>2225.4382579499998</v>
      </c>
      <c r="BI16" s="33">
        <f t="shared" ref="BI16:BI18" si="12">IF(OR(BG16="",BH16=""),"",(BH16-BG16)/BG16*100)</f>
        <v>2.3007048985165719</v>
      </c>
      <c r="BJ16" s="34">
        <f>IF(OR($BH$16="",BH16=""),"",BH16/$BH$16*100)</f>
        <v>100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51"/>
      <c r="B17" s="22" t="s">
        <v>38</v>
      </c>
      <c r="C17" s="23">
        <f>[1]Taulukko!O17</f>
        <v>3478.0470309999996</v>
      </c>
      <c r="D17" s="24">
        <f>[1]Taulukko!P17</f>
        <v>3522.3881399999996</v>
      </c>
      <c r="E17" s="24">
        <f>[1]Taulukko!Q17</f>
        <v>3433.1395829999997</v>
      </c>
      <c r="F17" s="24">
        <f>[1]Taulukko!R17</f>
        <v>3388.2181689999998</v>
      </c>
      <c r="G17" s="25">
        <f t="shared" si="0"/>
        <v>-1.3084645384778086</v>
      </c>
      <c r="H17" s="26">
        <f>IF(OR($BH$17="",F17=""),"",F17/$BH$17*100)</f>
        <v>12.129524957201809</v>
      </c>
      <c r="I17" s="23">
        <f>[1]Taulukko!AG17</f>
        <v>1175.1923300000001</v>
      </c>
      <c r="J17" s="24">
        <f>[1]Taulukko!AH17</f>
        <v>1246.9663860000001</v>
      </c>
      <c r="K17" s="24">
        <f>[1]Taulukko!AI17</f>
        <v>1285.3525619999998</v>
      </c>
      <c r="L17" s="24">
        <f>[1]Taulukko!AJ17</f>
        <v>1320.3119040000001</v>
      </c>
      <c r="M17" s="25">
        <f t="shared" si="1"/>
        <v>2.7198251307488612</v>
      </c>
      <c r="N17" s="26">
        <f>IF(OR($BH$17="",L17=""),"",L17/$BH$17*100)</f>
        <v>4.7266012376013089</v>
      </c>
      <c r="O17" s="23">
        <f>[1]Taulukko!AM17</f>
        <v>2052.3485029999997</v>
      </c>
      <c r="P17" s="24">
        <f>[1]Taulukko!AN17</f>
        <v>2102.2705940000001</v>
      </c>
      <c r="Q17" s="24">
        <f>[1]Taulukko!AO17</f>
        <v>2175.9672170000003</v>
      </c>
      <c r="R17" s="24">
        <f>[1]Taulukko!AP17</f>
        <v>2219.951294</v>
      </c>
      <c r="S17" s="25">
        <f t="shared" si="2"/>
        <v>2.0213575212148798</v>
      </c>
      <c r="T17" s="26">
        <f>IF(OR($BH$17="",R17=""),"",R17/$BH$17*100)</f>
        <v>7.9472316365898852</v>
      </c>
      <c r="U17" s="23">
        <f>[1]Taulukko!BK17</f>
        <v>1302.0557719999999</v>
      </c>
      <c r="V17" s="24">
        <f>[1]Taulukko!BL17</f>
        <v>1330.0100179999999</v>
      </c>
      <c r="W17" s="24">
        <f>[1]Taulukko!BM17</f>
        <v>1374.3589880000002</v>
      </c>
      <c r="X17" s="24">
        <f>[1]Taulukko!BN17</f>
        <v>1409.900531</v>
      </c>
      <c r="Y17" s="25">
        <f t="shared" si="3"/>
        <v>2.5860450806758077</v>
      </c>
      <c r="Z17" s="26">
        <f>IF(OR($BH$17="",X17=""),"",X17/$BH$17*100)</f>
        <v>5.047320693337733</v>
      </c>
      <c r="AA17" s="23">
        <f>[1]Taulukko!CI17</f>
        <v>3630.9843109999997</v>
      </c>
      <c r="AB17" s="24">
        <f>[1]Taulukko!CJ17</f>
        <v>3618.0642909999997</v>
      </c>
      <c r="AC17" s="24">
        <f>[1]Taulukko!CK17</f>
        <v>3776.5968809999999</v>
      </c>
      <c r="AD17" s="24">
        <f>[1]Taulukko!CL17</f>
        <v>3827.3614699999998</v>
      </c>
      <c r="AE17" s="25">
        <f t="shared" si="4"/>
        <v>1.3441887127375374</v>
      </c>
      <c r="AF17" s="26">
        <f>IF(OR($BH$17="",AD17=""),"",AD17/$BH$17*100)</f>
        <v>13.701619599159173</v>
      </c>
      <c r="AG17" s="23">
        <f>[1]Taulukko!DA17</f>
        <v>1446.10302</v>
      </c>
      <c r="AH17" s="24">
        <f>[1]Taulukko!DB17</f>
        <v>1516.9726500000004</v>
      </c>
      <c r="AI17" s="24">
        <f>[1]Taulukko!DC17</f>
        <v>1620.7276929999998</v>
      </c>
      <c r="AJ17" s="24">
        <f>[1]Taulukko!DD17</f>
        <v>1701.009043</v>
      </c>
      <c r="AK17" s="25">
        <f t="shared" si="5"/>
        <v>4.9534138490222128</v>
      </c>
      <c r="AL17" s="26">
        <f>IF(OR($BH$17="",AJ17=""),"",AJ17/$BH$17*100)</f>
        <v>6.0894637270609797</v>
      </c>
      <c r="AM17" s="23">
        <f t="shared" ref="AM17:AO17" si="13">AS17-AG17-AA17-U17-O17-I17-C17</f>
        <v>6448.7807364399978</v>
      </c>
      <c r="AN17" s="24">
        <f t="shared" si="13"/>
        <v>6642.6033711999971</v>
      </c>
      <c r="AO17" s="24">
        <f t="shared" si="13"/>
        <v>6896.837026109999</v>
      </c>
      <c r="AP17" s="24">
        <f>AV17-AJ17-AD17-X17-R17-L17-F17</f>
        <v>7114.9959845099984</v>
      </c>
      <c r="AQ17" s="25">
        <f t="shared" si="7"/>
        <v>3.1631740401302033</v>
      </c>
      <c r="AR17" s="26">
        <f>IF(OR($BH$17="",AP17=""),"",AP17/$BH$17*100)</f>
        <v>25.471063863038001</v>
      </c>
      <c r="AS17" s="23">
        <f t="shared" si="8"/>
        <v>19533.511703439995</v>
      </c>
      <c r="AT17" s="24">
        <f t="shared" si="8"/>
        <v>19979.275450199995</v>
      </c>
      <c r="AU17" s="24">
        <f t="shared" si="8"/>
        <v>20562.979950109999</v>
      </c>
      <c r="AV17" s="24">
        <f>BH17-BB17</f>
        <v>20981.74839551</v>
      </c>
      <c r="AW17" s="25">
        <f t="shared" si="10"/>
        <v>2.0365163337999594</v>
      </c>
      <c r="AX17" s="26">
        <f>IF(OR($BH$17="",AV17=""),"",AV17/$BH$17*100)</f>
        <v>75.112825713988897</v>
      </c>
      <c r="AY17" s="23">
        <f>[1]Taulukko!CO17</f>
        <v>5312.1546220000009</v>
      </c>
      <c r="AZ17" s="24">
        <f>[1]Taulukko!CP17</f>
        <v>5751.7569139999996</v>
      </c>
      <c r="BA17" s="24">
        <f>[1]Taulukko!CQ17</f>
        <v>6411.7794819999999</v>
      </c>
      <c r="BB17" s="24">
        <f>[1]Taulukko!CR17</f>
        <v>6951.8943559999998</v>
      </c>
      <c r="BC17" s="25">
        <f t="shared" si="11"/>
        <v>8.4237905485720805</v>
      </c>
      <c r="BD17" s="26">
        <f>IF(OR($BH$17="",BB17=""),"",BB17/$BH$17*100)</f>
        <v>24.887174286011099</v>
      </c>
      <c r="BE17" s="23">
        <f>[1]Taulukko!DY17</f>
        <v>24845.666325439997</v>
      </c>
      <c r="BF17" s="24">
        <f>[1]Taulukko!DZ17</f>
        <v>25731.032364199997</v>
      </c>
      <c r="BG17" s="24">
        <f>[1]Taulukko!EA17</f>
        <v>26974.75943211</v>
      </c>
      <c r="BH17" s="24">
        <f>[1]Taulukko!EB17</f>
        <v>27933.64275151</v>
      </c>
      <c r="BI17" s="25">
        <f t="shared" si="12"/>
        <v>3.5547428024828722</v>
      </c>
      <c r="BJ17" s="26">
        <f>IF(OR($BH$17="",BH17=""),"",BH17/$BH$17*100)</f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51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f>IF('[1]2014'!E15="","",'[1]2014'!E15/1000000)</f>
        <v>3388.2181690000002</v>
      </c>
      <c r="G18" s="40">
        <f t="shared" si="0"/>
        <v>-1.3084645384778084</v>
      </c>
      <c r="H18" s="41">
        <f>IF(OR($BH$18="",F18=""),"",F18/$BH$18*100)</f>
        <v>12.129524957201811</v>
      </c>
      <c r="I18" s="38">
        <v>1175.1923300000001</v>
      </c>
      <c r="J18" s="39">
        <v>1246.9663860000001</v>
      </c>
      <c r="K18" s="39">
        <v>1285.352562</v>
      </c>
      <c r="L18" s="39">
        <f>IF('[1]2014'!H15="","",'[1]2014'!H15/1000000)</f>
        <v>1320.3119039999999</v>
      </c>
      <c r="M18" s="40">
        <f t="shared" si="1"/>
        <v>2.7198251307488253</v>
      </c>
      <c r="N18" s="41">
        <f>IF(OR($BH$18="",L18=""),"",L18/$BH$18*100)</f>
        <v>4.7266012376013089</v>
      </c>
      <c r="O18" s="38">
        <v>2052.3485030000002</v>
      </c>
      <c r="P18" s="39">
        <v>2102.2705940000001</v>
      </c>
      <c r="Q18" s="39">
        <v>2175.9672169999999</v>
      </c>
      <c r="R18" s="39">
        <f>IF('[1]2014'!I15="","",'[1]2014'!I15/1000000)</f>
        <v>2219.951294</v>
      </c>
      <c r="S18" s="40">
        <f t="shared" si="2"/>
        <v>2.0213575212149015</v>
      </c>
      <c r="T18" s="41">
        <f>IF(OR($BH$18="",R18=""),"",R18/$BH$18*100)</f>
        <v>7.9472316365898852</v>
      </c>
      <c r="U18" s="38">
        <v>1302.0557719999999</v>
      </c>
      <c r="V18" s="39">
        <v>1330.0100179999999</v>
      </c>
      <c r="W18" s="39">
        <v>1374.358988</v>
      </c>
      <c r="X18" s="39">
        <f>IF('[1]2014'!M15="","",'[1]2014'!M15/1000000)</f>
        <v>1409.900531</v>
      </c>
      <c r="Y18" s="40">
        <f t="shared" si="3"/>
        <v>2.5860450806758246</v>
      </c>
      <c r="Z18" s="41">
        <f>IF(OR($BH$18="",X18=""),"",X18/$BH$18*100)</f>
        <v>5.047320693337733</v>
      </c>
      <c r="AA18" s="38">
        <v>3630.9843110000002</v>
      </c>
      <c r="AB18" s="39">
        <v>3618.0642910000001</v>
      </c>
      <c r="AC18" s="39">
        <v>3776.5968809999999</v>
      </c>
      <c r="AD18" s="39">
        <f>IF('[1]2014'!Q15="","",'[1]2014'!Q15/1000000)</f>
        <v>3827.3614699999998</v>
      </c>
      <c r="AE18" s="40">
        <f t="shared" si="4"/>
        <v>1.3441887127375374</v>
      </c>
      <c r="AF18" s="41">
        <f>IF(OR($BH$18="",AD18=""),"",AD18/$BH$18*100)</f>
        <v>13.701619599159173</v>
      </c>
      <c r="AG18" s="38">
        <v>1446.10302</v>
      </c>
      <c r="AH18" s="39">
        <v>1516.9726499999999</v>
      </c>
      <c r="AI18" s="39">
        <v>1620.727693</v>
      </c>
      <c r="AJ18" s="39">
        <f>IF('[1]2014'!T15="","",'[1]2014'!T15/1000000)</f>
        <v>1701.009043</v>
      </c>
      <c r="AK18" s="40">
        <f t="shared" si="5"/>
        <v>4.9534138490221977</v>
      </c>
      <c r="AL18" s="41">
        <f>IF(OR($BH$18="",AJ18=""),"",AJ18/$BH$18*100)</f>
        <v>6.0894637270609797</v>
      </c>
      <c r="AM18" s="38">
        <f t="shared" si="6"/>
        <v>6448.7807364399996</v>
      </c>
      <c r="AN18" s="39">
        <f t="shared" si="6"/>
        <v>6642.6033711999999</v>
      </c>
      <c r="AO18" s="39">
        <f t="shared" si="6"/>
        <v>6896.837026109999</v>
      </c>
      <c r="AP18" s="39">
        <f t="shared" si="6"/>
        <v>7114.995984510002</v>
      </c>
      <c r="AQ18" s="40">
        <f t="shared" si="7"/>
        <v>3.1631740401302557</v>
      </c>
      <c r="AR18" s="41">
        <f>IF(OR($BH$18="",AP18=""),"",AP18/$BH$18*100)</f>
        <v>25.471063863038019</v>
      </c>
      <c r="AS18" s="38">
        <f t="shared" si="8"/>
        <v>19533.511703439995</v>
      </c>
      <c r="AT18" s="39">
        <f t="shared" si="8"/>
        <v>19979.275450199995</v>
      </c>
      <c r="AU18" s="39">
        <f t="shared" si="8"/>
        <v>20562.979950109999</v>
      </c>
      <c r="AV18" s="39">
        <f t="shared" si="9"/>
        <v>20981.74839551</v>
      </c>
      <c r="AW18" s="40">
        <f t="shared" si="10"/>
        <v>2.0365163337999594</v>
      </c>
      <c r="AX18" s="41">
        <f>IF(OR($BH$18="",AV18=""),"",AV18/$BH$18*100)</f>
        <v>75.112825713988897</v>
      </c>
      <c r="AY18" s="38">
        <v>5312.154622</v>
      </c>
      <c r="AZ18" s="39">
        <v>5751.7569139999996</v>
      </c>
      <c r="BA18" s="39">
        <v>6411.7794819999999</v>
      </c>
      <c r="BB18" s="39">
        <f>IF('[1]2014'!R15="","",'[1]2014'!R15/1000000)</f>
        <v>6951.8943559999998</v>
      </c>
      <c r="BC18" s="40">
        <f t="shared" si="11"/>
        <v>8.4237905485720805</v>
      </c>
      <c r="BD18" s="41">
        <f>IF(OR($BH$18="",BB18=""),"",BB18/$BH$18*100)</f>
        <v>24.887174286011099</v>
      </c>
      <c r="BE18" s="38">
        <v>24845.666325439997</v>
      </c>
      <c r="BF18" s="39">
        <v>25731.032364199997</v>
      </c>
      <c r="BG18" s="39">
        <v>26974.75943211</v>
      </c>
      <c r="BH18" s="39">
        <f>IF(SUM(BH5:BH16)="","",SUM(BH5:BH16))</f>
        <v>27933.64275151</v>
      </c>
      <c r="BI18" s="40">
        <f t="shared" si="12"/>
        <v>3.5547428024828722</v>
      </c>
      <c r="BJ18" s="41">
        <f>IF(OR($BH$18="",BH18=""),"",BH18/$BH$18*100)</f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5:A18"/>
    <mergeCell ref="AY3:BD3"/>
    <mergeCell ref="BE3:BJ3"/>
    <mergeCell ref="C3:H3"/>
    <mergeCell ref="I3:N3"/>
    <mergeCell ref="O3:T3"/>
    <mergeCell ref="U3:Z3"/>
    <mergeCell ref="AA3:AF3"/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Satu Sarén</cp:lastModifiedBy>
  <dcterms:created xsi:type="dcterms:W3CDTF">2013-05-06T10:34:28Z</dcterms:created>
  <dcterms:modified xsi:type="dcterms:W3CDTF">2015-01-07T16:31:11Z</dcterms:modified>
</cp:coreProperties>
</file>